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Year ending 31st March 2021\Audit\"/>
    </mc:Choice>
  </mc:AlternateContent>
  <xr:revisionPtr revIDLastSave="0" documentId="13_ncr:1_{E6C84CA5-5EEE-45CE-A713-61FD57FEA9EE}" xr6:coauthVersionLast="47" xr6:coauthVersionMax="47" xr10:uidLastSave="{00000000-0000-0000-0000-000000000000}"/>
  <bookViews>
    <workbookView xWindow="-108" yWindow="-108" windowWidth="23256" windowHeight="12576" xr2:uid="{74C21453-1380-4FDB-9AE8-6C47936792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0" i="1" l="1"/>
  <c r="H46" i="1"/>
  <c r="I48" i="1"/>
  <c r="I50" i="1"/>
  <c r="AB8" i="1"/>
  <c r="AA39" i="1" l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J39" i="1"/>
  <c r="D39" i="1"/>
  <c r="C39" i="1"/>
  <c r="C41" i="1" s="1"/>
  <c r="AB37" i="1"/>
  <c r="AB36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39" i="1" s="1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</calcChain>
</file>

<file path=xl/sharedStrings.xml><?xml version="1.0" encoding="utf-8"?>
<sst xmlns="http://schemas.openxmlformats.org/spreadsheetml/2006/main" count="100" uniqueCount="57">
  <si>
    <t>COFFINSWELL PARISH COUNCIL</t>
  </si>
  <si>
    <t>CASH BOOK - YEAR TO 31 MARCH 2021</t>
  </si>
  <si>
    <t xml:space="preserve">ACCOUNT NO. 40984060 - COFFINSWELL PARISH COUNCIL </t>
  </si>
  <si>
    <t>DATE</t>
  </si>
  <si>
    <t>RECEIPTS</t>
  </si>
  <si>
    <t>PRECEPT</t>
  </si>
  <si>
    <t>OTHER</t>
  </si>
  <si>
    <t>BALANCE</t>
  </si>
  <si>
    <t>PAYMENTS</t>
  </si>
  <si>
    <t>DESCRIPTION</t>
  </si>
  <si>
    <t>Min Ref</t>
  </si>
  <si>
    <t>CHQ NO.</t>
  </si>
  <si>
    <t>AMOUNT</t>
  </si>
  <si>
    <t>Grants</t>
  </si>
  <si>
    <t>Subscriptions</t>
  </si>
  <si>
    <t>Vestry Rental/Zoom</t>
  </si>
  <si>
    <t>Audit</t>
  </si>
  <si>
    <t>Insurance</t>
  </si>
  <si>
    <t xml:space="preserve">Clerk Salary </t>
  </si>
  <si>
    <t>Clerk's Mileage</t>
  </si>
  <si>
    <t>HMRC</t>
  </si>
  <si>
    <t>VAT</t>
  </si>
  <si>
    <t>DAPC</t>
  </si>
  <si>
    <t>Office Supplies</t>
  </si>
  <si>
    <t>Election Exps</t>
  </si>
  <si>
    <t>P3</t>
  </si>
  <si>
    <t>Payroll</t>
  </si>
  <si>
    <t>Asset Purchase</t>
  </si>
  <si>
    <t>Training</t>
  </si>
  <si>
    <t>Balance bf</t>
  </si>
  <si>
    <t>BACS</t>
  </si>
  <si>
    <t>R Avery</t>
  </si>
  <si>
    <t>Lee Accounting</t>
  </si>
  <si>
    <t>Mrs J Thompson</t>
  </si>
  <si>
    <t>ICO</t>
  </si>
  <si>
    <t>DD</t>
  </si>
  <si>
    <t>Community First</t>
  </si>
  <si>
    <t>PKF Littlejohn</t>
  </si>
  <si>
    <t>N Orchard</t>
  </si>
  <si>
    <t>DCC P3</t>
  </si>
  <si>
    <t>TDC</t>
  </si>
  <si>
    <t>TDC CIL</t>
  </si>
  <si>
    <t>PAYE</t>
  </si>
  <si>
    <t>Salary and Mileage</t>
  </si>
  <si>
    <t>PCC St Bartholomews</t>
  </si>
  <si>
    <t>Room Hire Working Party</t>
  </si>
  <si>
    <t>Annual Grant to Church</t>
  </si>
  <si>
    <t>Salary, Mileage and Expenses</t>
  </si>
  <si>
    <t>DALC</t>
  </si>
  <si>
    <t>Cllr A Brent Finance Training</t>
  </si>
  <si>
    <t>Nettl Grafenia Operations Ltd</t>
  </si>
  <si>
    <t>Daccombe Road Sign</t>
  </si>
  <si>
    <t>Lectern Sign Well</t>
  </si>
  <si>
    <t>Insurance Claim</t>
  </si>
  <si>
    <t>Balance as per Bank Statement</t>
  </si>
  <si>
    <t>Less: Unpresented Cheques</t>
  </si>
  <si>
    <t>Balance as per Cash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</si>
</sst>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2" fontId="0" fillId="2" borderId="0" xfId="0" applyNumberFormat="1" applyFill="1"/>
    <xf numFmtId="2" fontId="2" fillId="0" borderId="0" xfId="0" applyNumberFormat="1" applyFont="1"/>
    <xf numFmtId="2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2" borderId="0" xfId="0" applyNumberFormat="1" applyFill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2" fillId="0" borderId="0" xfId="0" applyFont="1"/>
    <xf numFmtId="4" fontId="0" fillId="0" borderId="0" xfId="0" applyNumberFormat="1"/>
    <xf numFmtId="0" fontId="0" fillId="2" borderId="0" xfId="0" applyFill="1"/>
    <xf numFmtId="14" fontId="2" fillId="0" borderId="0" xfId="0" applyNumberFormat="1" applyFont="1"/>
    <xf numFmtId="4" fontId="0" fillId="2" borderId="0" xfId="0" applyNumberFormat="1" applyFill="1"/>
    <xf numFmtId="4" fontId="2" fillId="0" borderId="0" xfId="0" applyNumberFormat="1" applyFont="1"/>
    <xf numFmtId="4" fontId="2" fillId="2" borderId="0" xfId="0" applyNumberFormat="1" applyFont="1" applyFill="1"/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2" fontId="3" fillId="0" borderId="0" xfId="0" applyNumberFormat="1" applyFont="1"/>
    <xf numFmtId="14" fontId="3" fillId="0" borderId="0" xfId="0" applyNumberFormat="1" applyFont="1"/>
    <xf numFmtId="4" fontId="3" fillId="0" borderId="0" xfId="0" applyNumberFormat="1" applyFont="1"/>
    <xf numFmtId="2" fontId="0" fillId="0" borderId="1" xfId="0" applyNumberFormat="1" applyBorder="1"/>
    <xf numFmtId="2" fontId="0" fillId="2" borderId="1" xfId="0" applyNumberFormat="1" applyFill="1" applyBorder="1"/>
    <xf numFmtId="164" fontId="0" fillId="0" borderId="0" xfId="0" applyNumberFormat="1"/>
    <xf numFmtId="2" fontId="0" fillId="0" borderId="2" xfId="0" applyNumberFormat="1" applyBorder="1"/>
    <xf numFmtId="4" fontId="0" fillId="0" borderId="0" xfId="0" applyNumberFormat="1" applyFill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B95FD-F343-4D8F-9C5D-A93A16888D69}">
  <dimension ref="A1:AB53"/>
  <sheetViews>
    <sheetView tabSelected="1" topLeftCell="G26" workbookViewId="0">
      <selection activeCell="J39" sqref="J39"/>
    </sheetView>
  </sheetViews>
  <sheetFormatPr defaultRowHeight="14.4" x14ac:dyDescent="0.3"/>
  <cols>
    <col min="1" max="1" width="10.33203125" customWidth="1"/>
    <col min="2" max="2" width="13.6640625" bestFit="1" customWidth="1"/>
    <col min="3" max="3" width="9.6640625" style="2" bestFit="1" customWidth="1"/>
    <col min="4" max="4" width="9.5546875" bestFit="1" customWidth="1"/>
    <col min="5" max="5" width="12.109375" customWidth="1"/>
    <col min="6" max="6" width="24.5546875" bestFit="1" customWidth="1"/>
    <col min="7" max="7" width="24.5546875" customWidth="1"/>
    <col min="8" max="8" width="7.5546875" bestFit="1" customWidth="1"/>
    <col min="9" max="9" width="8.5546875" bestFit="1" customWidth="1"/>
    <col min="11" max="11" width="1.6640625" style="17" customWidth="1"/>
    <col min="12" max="12" width="6.88671875" bestFit="1" customWidth="1"/>
    <col min="13" max="13" width="12.33203125" customWidth="1"/>
    <col min="14" max="14" width="6.44140625" bestFit="1" customWidth="1"/>
    <col min="15" max="15" width="7.5546875" bestFit="1" customWidth="1"/>
    <col min="17" max="17" width="7.5546875" customWidth="1"/>
    <col min="18" max="18" width="7.77734375" customWidth="1"/>
    <col min="19" max="19" width="6.5546875" customWidth="1"/>
    <col min="20" max="20" width="6.33203125" customWidth="1"/>
    <col min="21" max="21" width="6.109375" bestFit="1" customWidth="1"/>
    <col min="22" max="22" width="8" customWidth="1"/>
    <col min="23" max="23" width="7.6640625" bestFit="1" customWidth="1"/>
    <col min="24" max="25" width="7.6640625" customWidth="1"/>
  </cols>
  <sheetData>
    <row r="1" spans="1:28" x14ac:dyDescent="0.3">
      <c r="A1" s="1" t="s">
        <v>0</v>
      </c>
      <c r="D1" s="2"/>
      <c r="E1" s="2"/>
      <c r="I1" s="3"/>
      <c r="J1" s="2"/>
      <c r="K1" s="4"/>
    </row>
    <row r="2" spans="1:28" x14ac:dyDescent="0.3">
      <c r="A2" s="1"/>
      <c r="D2" s="2"/>
      <c r="E2" s="2"/>
      <c r="I2" s="3"/>
      <c r="J2" s="2"/>
      <c r="K2" s="4"/>
    </row>
    <row r="3" spans="1:28" x14ac:dyDescent="0.3">
      <c r="A3" s="1" t="s">
        <v>1</v>
      </c>
      <c r="D3" s="2"/>
      <c r="E3" s="2"/>
      <c r="I3" s="3"/>
      <c r="J3" s="2"/>
      <c r="K3" s="4"/>
    </row>
    <row r="4" spans="1:28" x14ac:dyDescent="0.3">
      <c r="A4" s="1"/>
      <c r="D4" s="2"/>
      <c r="E4" s="2"/>
      <c r="I4" s="3"/>
      <c r="J4" s="2"/>
      <c r="K4" s="4"/>
    </row>
    <row r="5" spans="1:28" x14ac:dyDescent="0.3">
      <c r="A5" s="1" t="s">
        <v>2</v>
      </c>
      <c r="D5" s="2"/>
      <c r="E5" s="2"/>
      <c r="I5" s="3"/>
      <c r="J5" s="2"/>
      <c r="K5" s="4"/>
    </row>
    <row r="6" spans="1:28" ht="43.2" x14ac:dyDescent="0.3">
      <c r="A6" t="s">
        <v>3</v>
      </c>
      <c r="B6" t="s">
        <v>4</v>
      </c>
      <c r="C6" s="5" t="s">
        <v>5</v>
      </c>
      <c r="D6" s="5" t="s">
        <v>6</v>
      </c>
      <c r="E6" s="2" t="s">
        <v>7</v>
      </c>
      <c r="F6" s="2" t="s">
        <v>8</v>
      </c>
      <c r="G6" s="5" t="s">
        <v>9</v>
      </c>
      <c r="H6" s="6" t="s">
        <v>10</v>
      </c>
      <c r="I6" s="7" t="s">
        <v>11</v>
      </c>
      <c r="J6" s="8" t="s">
        <v>12</v>
      </c>
      <c r="K6" s="9"/>
      <c r="L6" s="10" t="s">
        <v>13</v>
      </c>
      <c r="M6" s="10" t="s">
        <v>14</v>
      </c>
      <c r="N6" s="8" t="s">
        <v>15</v>
      </c>
      <c r="O6" s="11" t="s">
        <v>16</v>
      </c>
      <c r="P6" s="11" t="s">
        <v>17</v>
      </c>
      <c r="Q6" s="11" t="s">
        <v>18</v>
      </c>
      <c r="R6" s="11" t="s">
        <v>19</v>
      </c>
      <c r="S6" s="12" t="s">
        <v>20</v>
      </c>
      <c r="T6" s="11" t="s">
        <v>21</v>
      </c>
      <c r="U6" s="12" t="s">
        <v>22</v>
      </c>
      <c r="V6" s="12" t="s">
        <v>23</v>
      </c>
      <c r="W6" s="12" t="s">
        <v>24</v>
      </c>
      <c r="X6" s="12" t="s">
        <v>25</v>
      </c>
      <c r="Y6" s="12" t="s">
        <v>26</v>
      </c>
      <c r="Z6" s="12" t="s">
        <v>27</v>
      </c>
      <c r="AA6" s="11" t="s">
        <v>28</v>
      </c>
      <c r="AB6" s="13"/>
    </row>
    <row r="7" spans="1:28" x14ac:dyDescent="0.3">
      <c r="A7" s="14">
        <v>43922</v>
      </c>
      <c r="B7" s="14" t="s">
        <v>29</v>
      </c>
      <c r="D7" s="2"/>
      <c r="E7" s="2">
        <v>1961.27</v>
      </c>
      <c r="F7" s="14"/>
      <c r="G7" s="14"/>
      <c r="H7" s="14"/>
      <c r="I7" s="3"/>
      <c r="J7" s="2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8" x14ac:dyDescent="0.3">
      <c r="A8" s="14">
        <v>43945</v>
      </c>
      <c r="B8" s="15"/>
      <c r="C8" s="2">
        <v>2362.5</v>
      </c>
      <c r="D8" s="2"/>
      <c r="E8" s="2">
        <f t="shared" ref="E8:E38" si="0">E7+C8+D8-J8</f>
        <v>4264.7900000000009</v>
      </c>
      <c r="H8" s="14"/>
      <c r="I8" s="3" t="s">
        <v>30</v>
      </c>
      <c r="J8" s="2">
        <v>58.98</v>
      </c>
      <c r="K8" s="4"/>
      <c r="L8" s="16"/>
      <c r="M8" s="16"/>
      <c r="N8" s="16"/>
      <c r="O8" s="16"/>
      <c r="P8" s="16"/>
      <c r="Q8" s="16"/>
      <c r="R8" s="16"/>
      <c r="S8" s="16"/>
      <c r="T8" s="16">
        <v>6.98</v>
      </c>
      <c r="U8" s="16">
        <v>52</v>
      </c>
      <c r="V8" s="16"/>
      <c r="W8" s="16"/>
      <c r="X8" s="16"/>
      <c r="Y8" s="16"/>
      <c r="Z8" s="16"/>
      <c r="AA8" s="16"/>
      <c r="AB8" s="16">
        <f t="shared" ref="AB8:AB29" si="1">SUM(L8:Z8)</f>
        <v>58.980000000000004</v>
      </c>
    </row>
    <row r="9" spans="1:28" x14ac:dyDescent="0.3">
      <c r="A9" s="14">
        <v>43977</v>
      </c>
      <c r="B9" s="15"/>
      <c r="D9" s="2"/>
      <c r="E9" s="2">
        <f t="shared" si="0"/>
        <v>4156.1900000000005</v>
      </c>
      <c r="F9" t="s">
        <v>20</v>
      </c>
      <c r="H9" s="14"/>
      <c r="I9" s="3" t="s">
        <v>30</v>
      </c>
      <c r="J9" s="2">
        <v>108.6</v>
      </c>
      <c r="K9" s="4"/>
      <c r="L9" s="16"/>
      <c r="M9" s="16"/>
      <c r="N9" s="16"/>
      <c r="O9" s="16"/>
      <c r="P9" s="16"/>
      <c r="Q9" s="16"/>
      <c r="R9" s="16"/>
      <c r="S9" s="16">
        <v>108.6</v>
      </c>
      <c r="T9" s="16"/>
      <c r="U9" s="16"/>
      <c r="V9" s="16"/>
      <c r="W9" s="16"/>
      <c r="X9" s="16"/>
      <c r="Y9" s="16"/>
      <c r="Z9" s="16"/>
      <c r="AA9" s="16"/>
      <c r="AB9" s="16">
        <f t="shared" si="1"/>
        <v>108.6</v>
      </c>
    </row>
    <row r="10" spans="1:28" x14ac:dyDescent="0.3">
      <c r="A10" s="14">
        <v>43977</v>
      </c>
      <c r="B10" s="15"/>
      <c r="D10" s="2"/>
      <c r="E10" s="2">
        <f t="shared" si="0"/>
        <v>3721.2700000000004</v>
      </c>
      <c r="F10" s="15" t="s">
        <v>31</v>
      </c>
      <c r="G10" s="15"/>
      <c r="H10" s="14"/>
      <c r="I10" s="3" t="s">
        <v>30</v>
      </c>
      <c r="J10">
        <v>434.92</v>
      </c>
      <c r="L10" s="16"/>
      <c r="M10" s="16"/>
      <c r="N10" s="16"/>
      <c r="O10" s="16"/>
      <c r="P10" s="16"/>
      <c r="Q10" s="16">
        <v>434.92</v>
      </c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>
        <f t="shared" si="1"/>
        <v>434.92</v>
      </c>
    </row>
    <row r="11" spans="1:28" x14ac:dyDescent="0.3">
      <c r="A11" s="14">
        <v>43977</v>
      </c>
      <c r="B11" s="15"/>
      <c r="D11" s="2"/>
      <c r="E11" s="2">
        <f t="shared" si="0"/>
        <v>3649.2700000000004</v>
      </c>
      <c r="F11" s="15" t="s">
        <v>32</v>
      </c>
      <c r="G11" s="15"/>
      <c r="H11" s="14"/>
      <c r="I11" s="3" t="s">
        <v>30</v>
      </c>
      <c r="J11" s="2">
        <v>72</v>
      </c>
      <c r="K11" s="4"/>
      <c r="L11" s="16"/>
      <c r="M11" s="16"/>
      <c r="N11" s="16"/>
      <c r="O11" s="16"/>
      <c r="P11" s="16"/>
      <c r="Q11" s="16"/>
      <c r="R11" s="16"/>
      <c r="S11" s="16"/>
      <c r="T11" s="33">
        <v>12</v>
      </c>
      <c r="U11" s="16"/>
      <c r="V11" s="16"/>
      <c r="W11" s="16"/>
      <c r="X11" s="16"/>
      <c r="Y11" s="16">
        <v>60</v>
      </c>
      <c r="Z11" s="16"/>
      <c r="AA11" s="16"/>
      <c r="AB11" s="16">
        <f t="shared" si="1"/>
        <v>72</v>
      </c>
    </row>
    <row r="12" spans="1:28" x14ac:dyDescent="0.3">
      <c r="A12" s="14">
        <v>43977</v>
      </c>
      <c r="D12" s="2"/>
      <c r="E12" s="2">
        <f t="shared" si="0"/>
        <v>3574.2700000000004</v>
      </c>
      <c r="F12" s="18" t="s">
        <v>31</v>
      </c>
      <c r="G12" s="18"/>
      <c r="H12" s="14"/>
      <c r="I12" s="3" t="s">
        <v>30</v>
      </c>
      <c r="J12" s="16">
        <v>75</v>
      </c>
      <c r="K12" s="19"/>
      <c r="L12" s="16"/>
      <c r="M12" s="16"/>
      <c r="N12" s="16">
        <v>59.95</v>
      </c>
      <c r="O12" s="16"/>
      <c r="P12" s="16"/>
      <c r="Q12" s="16"/>
      <c r="R12" s="20">
        <v>3.06</v>
      </c>
      <c r="S12" s="16"/>
      <c r="T12" s="33">
        <v>11.99</v>
      </c>
      <c r="U12" s="16"/>
      <c r="V12" s="16"/>
      <c r="W12" s="16"/>
      <c r="X12" s="16"/>
      <c r="Y12" s="16"/>
      <c r="Z12" s="16"/>
      <c r="AA12" s="16"/>
      <c r="AB12" s="16">
        <f t="shared" si="1"/>
        <v>75</v>
      </c>
    </row>
    <row r="13" spans="1:28" x14ac:dyDescent="0.3">
      <c r="A13" s="14">
        <v>43977</v>
      </c>
      <c r="D13" s="2"/>
      <c r="E13" s="2">
        <f t="shared" si="0"/>
        <v>3466.2700000000004</v>
      </c>
      <c r="F13" s="18" t="s">
        <v>32</v>
      </c>
      <c r="G13" s="18"/>
      <c r="H13" s="14"/>
      <c r="I13" s="3" t="s">
        <v>30</v>
      </c>
      <c r="J13" s="16">
        <v>108</v>
      </c>
      <c r="K13" s="19"/>
      <c r="L13" s="16"/>
      <c r="M13" s="16"/>
      <c r="N13" s="16"/>
      <c r="O13" s="16">
        <v>90</v>
      </c>
      <c r="P13" s="16"/>
      <c r="Q13" s="16"/>
      <c r="R13" s="16"/>
      <c r="S13" s="16"/>
      <c r="T13" s="33">
        <v>18</v>
      </c>
      <c r="U13" s="16"/>
      <c r="V13" s="16"/>
      <c r="W13" s="16"/>
      <c r="X13" s="16"/>
      <c r="Y13" s="16"/>
      <c r="Z13" s="16"/>
      <c r="AA13" s="16"/>
      <c r="AB13" s="16">
        <f t="shared" si="1"/>
        <v>108</v>
      </c>
    </row>
    <row r="14" spans="1:28" x14ac:dyDescent="0.3">
      <c r="A14" s="14">
        <v>43977</v>
      </c>
      <c r="D14" s="2"/>
      <c r="E14" s="2">
        <f t="shared" si="0"/>
        <v>3418.9300000000003</v>
      </c>
      <c r="F14" s="18" t="s">
        <v>31</v>
      </c>
      <c r="G14" s="18"/>
      <c r="H14" s="14"/>
      <c r="I14" s="3" t="s">
        <v>30</v>
      </c>
      <c r="J14" s="16">
        <v>47.34</v>
      </c>
      <c r="K14" s="19"/>
      <c r="L14" s="16"/>
      <c r="M14" s="16"/>
      <c r="N14" s="16"/>
      <c r="O14" s="16"/>
      <c r="P14" s="16"/>
      <c r="Q14" s="16"/>
      <c r="R14" s="16"/>
      <c r="S14" s="16"/>
      <c r="T14" s="33">
        <v>5.94</v>
      </c>
      <c r="U14" s="16"/>
      <c r="V14" s="16"/>
      <c r="W14" s="16"/>
      <c r="X14" s="16"/>
      <c r="Y14" s="16"/>
      <c r="Z14" s="16">
        <v>41.4</v>
      </c>
      <c r="AA14" s="16"/>
      <c r="AB14" s="16">
        <f t="shared" si="1"/>
        <v>47.339999999999996</v>
      </c>
    </row>
    <row r="15" spans="1:28" x14ac:dyDescent="0.3">
      <c r="A15" s="14">
        <v>44029</v>
      </c>
      <c r="D15" s="2"/>
      <c r="E15" s="2">
        <f t="shared" si="0"/>
        <v>3176.38</v>
      </c>
      <c r="F15" s="18" t="s">
        <v>33</v>
      </c>
      <c r="G15" s="18"/>
      <c r="H15" s="14"/>
      <c r="I15" s="3" t="s">
        <v>30</v>
      </c>
      <c r="J15" s="20">
        <v>242.55</v>
      </c>
      <c r="K15" s="21"/>
      <c r="L15" s="16"/>
      <c r="M15" s="16"/>
      <c r="N15" s="16"/>
      <c r="O15" s="16"/>
      <c r="P15" s="16"/>
      <c r="Q15" s="16">
        <v>220</v>
      </c>
      <c r="R15" s="20">
        <v>1.44</v>
      </c>
      <c r="S15" s="16"/>
      <c r="T15" s="33">
        <v>3.08</v>
      </c>
      <c r="U15" s="16"/>
      <c r="V15" s="16"/>
      <c r="W15" s="16"/>
      <c r="X15" s="16">
        <v>18.03</v>
      </c>
      <c r="Y15" s="16"/>
      <c r="Z15" s="16"/>
      <c r="AA15" s="16"/>
      <c r="AB15" s="16">
        <f t="shared" si="1"/>
        <v>242.55</v>
      </c>
    </row>
    <row r="16" spans="1:28" x14ac:dyDescent="0.3">
      <c r="A16" s="14">
        <v>44029</v>
      </c>
      <c r="D16" s="2"/>
      <c r="E16" s="2">
        <f t="shared" si="0"/>
        <v>3121.58</v>
      </c>
      <c r="F16" s="18" t="s">
        <v>20</v>
      </c>
      <c r="G16" s="18"/>
      <c r="H16" s="14"/>
      <c r="I16" s="22" t="s">
        <v>30</v>
      </c>
      <c r="J16" s="16">
        <v>54.8</v>
      </c>
      <c r="K16" s="19"/>
      <c r="L16" s="16"/>
      <c r="M16" s="16"/>
      <c r="N16" s="16"/>
      <c r="O16" s="16"/>
      <c r="P16" s="16"/>
      <c r="Q16" s="16"/>
      <c r="R16" s="16"/>
      <c r="S16" s="16">
        <v>54.8</v>
      </c>
      <c r="T16" s="16"/>
      <c r="U16" s="16"/>
      <c r="V16" s="16"/>
      <c r="W16" s="16"/>
      <c r="X16" s="16"/>
      <c r="Y16" s="16"/>
      <c r="Z16" s="16"/>
      <c r="AA16" s="16"/>
      <c r="AB16" s="16">
        <f t="shared" si="1"/>
        <v>54.8</v>
      </c>
    </row>
    <row r="17" spans="1:28" x14ac:dyDescent="0.3">
      <c r="A17" s="14">
        <v>44033</v>
      </c>
      <c r="D17" s="2"/>
      <c r="E17" s="2">
        <f t="shared" si="0"/>
        <v>3086.58</v>
      </c>
      <c r="F17" s="18" t="s">
        <v>34</v>
      </c>
      <c r="G17" s="18"/>
      <c r="H17" s="14"/>
      <c r="I17" s="22" t="s">
        <v>35</v>
      </c>
      <c r="J17" s="16">
        <v>35</v>
      </c>
      <c r="K17" s="19"/>
      <c r="L17" s="16"/>
      <c r="M17" s="16">
        <v>35</v>
      </c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>
        <f t="shared" si="1"/>
        <v>35</v>
      </c>
    </row>
    <row r="18" spans="1:28" x14ac:dyDescent="0.3">
      <c r="A18" s="14">
        <v>44029</v>
      </c>
      <c r="D18" s="2"/>
      <c r="E18" s="2">
        <f t="shared" si="0"/>
        <v>2787.3199999999997</v>
      </c>
      <c r="F18" s="18" t="s">
        <v>36</v>
      </c>
      <c r="G18" s="18"/>
      <c r="H18" s="14"/>
      <c r="I18" s="23" t="s">
        <v>30</v>
      </c>
      <c r="J18" s="16">
        <v>299.26</v>
      </c>
      <c r="K18" s="19"/>
      <c r="L18" s="16"/>
      <c r="M18" s="16"/>
      <c r="N18" s="16"/>
      <c r="O18" s="16"/>
      <c r="P18" s="16">
        <v>299.26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>
        <f t="shared" si="1"/>
        <v>299.26</v>
      </c>
    </row>
    <row r="19" spans="1:28" x14ac:dyDescent="0.3">
      <c r="A19" s="14">
        <v>44092</v>
      </c>
      <c r="D19" s="2"/>
      <c r="E19" s="2">
        <f t="shared" si="0"/>
        <v>2439.7499999999995</v>
      </c>
      <c r="F19" s="18" t="s">
        <v>33</v>
      </c>
      <c r="G19" s="18"/>
      <c r="H19" s="14"/>
      <c r="I19" s="22" t="s">
        <v>30</v>
      </c>
      <c r="J19" s="16">
        <v>347.57</v>
      </c>
      <c r="K19" s="19"/>
      <c r="L19" s="16"/>
      <c r="M19" s="16"/>
      <c r="N19" s="16"/>
      <c r="O19" s="16"/>
      <c r="P19" s="16"/>
      <c r="Q19" s="16">
        <v>344.6</v>
      </c>
      <c r="R19" s="20">
        <v>2.97</v>
      </c>
      <c r="S19" s="16"/>
      <c r="T19" s="16"/>
      <c r="U19" s="16"/>
      <c r="V19" s="16"/>
      <c r="W19" s="16"/>
      <c r="X19" s="16"/>
      <c r="Y19" s="16"/>
      <c r="Z19" s="16"/>
      <c r="AA19" s="16"/>
      <c r="AB19" s="16">
        <f t="shared" si="1"/>
        <v>347.57000000000005</v>
      </c>
    </row>
    <row r="20" spans="1:28" x14ac:dyDescent="0.3">
      <c r="A20" s="14">
        <v>44092</v>
      </c>
      <c r="D20" s="2"/>
      <c r="E20" s="2">
        <f t="shared" si="0"/>
        <v>2353.5499999999997</v>
      </c>
      <c r="F20" s="18" t="s">
        <v>20</v>
      </c>
      <c r="G20" s="18"/>
      <c r="H20" s="14"/>
      <c r="I20" s="22" t="s">
        <v>30</v>
      </c>
      <c r="J20" s="16">
        <v>86.2</v>
      </c>
      <c r="K20" s="19"/>
      <c r="L20" s="16"/>
      <c r="M20" s="16"/>
      <c r="N20" s="16"/>
      <c r="O20" s="16"/>
      <c r="P20" s="16"/>
      <c r="Q20" s="16"/>
      <c r="R20" s="16"/>
      <c r="S20" s="16">
        <v>86.2</v>
      </c>
      <c r="T20" s="16">
        <v>0</v>
      </c>
      <c r="U20" s="16"/>
      <c r="V20" s="16"/>
      <c r="W20" s="16"/>
      <c r="X20" s="16"/>
      <c r="Y20" s="16"/>
      <c r="Z20" s="16"/>
      <c r="AA20" s="16"/>
      <c r="AB20" s="16">
        <f t="shared" si="1"/>
        <v>86.2</v>
      </c>
    </row>
    <row r="21" spans="1:28" x14ac:dyDescent="0.3">
      <c r="A21" s="14">
        <v>44092</v>
      </c>
      <c r="D21" s="2"/>
      <c r="E21" s="2">
        <f t="shared" si="0"/>
        <v>2113.5499999999997</v>
      </c>
      <c r="F21" s="18" t="s">
        <v>37</v>
      </c>
      <c r="G21" s="18"/>
      <c r="H21" s="14"/>
      <c r="I21" s="22" t="s">
        <v>30</v>
      </c>
      <c r="J21" s="16">
        <v>240</v>
      </c>
      <c r="K21" s="19"/>
      <c r="L21" s="16"/>
      <c r="M21" s="16"/>
      <c r="N21" s="16"/>
      <c r="O21" s="16">
        <v>200</v>
      </c>
      <c r="P21" s="16"/>
      <c r="Q21" s="16"/>
      <c r="R21" s="16"/>
      <c r="S21" s="16"/>
      <c r="T21" s="33">
        <v>40</v>
      </c>
      <c r="U21" s="16"/>
      <c r="V21" s="16"/>
      <c r="W21" s="16"/>
      <c r="X21" s="16"/>
      <c r="Y21" s="16"/>
      <c r="Z21" s="16"/>
      <c r="AA21" s="16"/>
      <c r="AB21" s="16">
        <f t="shared" si="1"/>
        <v>240</v>
      </c>
    </row>
    <row r="22" spans="1:28" x14ac:dyDescent="0.3">
      <c r="A22" s="14">
        <v>44092</v>
      </c>
      <c r="D22" s="2"/>
      <c r="E22" s="2">
        <f t="shared" si="0"/>
        <v>2074.5699999999997</v>
      </c>
      <c r="F22" s="18" t="s">
        <v>38</v>
      </c>
      <c r="G22" s="18"/>
      <c r="H22" s="14"/>
      <c r="I22" s="22" t="s">
        <v>30</v>
      </c>
      <c r="J22" s="16">
        <v>38.979999999999997</v>
      </c>
      <c r="K22" s="19"/>
      <c r="L22" s="16"/>
      <c r="M22" s="16"/>
      <c r="N22" s="16"/>
      <c r="O22" s="16"/>
      <c r="P22" s="16"/>
      <c r="Q22" s="16"/>
      <c r="R22" s="16"/>
      <c r="S22" s="16"/>
      <c r="T22" s="33">
        <v>6.49</v>
      </c>
      <c r="U22" s="16"/>
      <c r="V22" s="16"/>
      <c r="W22" s="16"/>
      <c r="X22" s="16">
        <v>32.49</v>
      </c>
      <c r="Y22" s="16"/>
      <c r="Z22" s="16"/>
      <c r="AA22" s="16"/>
      <c r="AB22" s="16">
        <f t="shared" si="1"/>
        <v>38.980000000000004</v>
      </c>
    </row>
    <row r="23" spans="1:28" x14ac:dyDescent="0.3">
      <c r="A23" s="14">
        <v>44096</v>
      </c>
      <c r="B23" t="s">
        <v>39</v>
      </c>
      <c r="D23" s="2">
        <v>100</v>
      </c>
      <c r="E23" s="2">
        <f t="shared" si="0"/>
        <v>2174.5699999999997</v>
      </c>
      <c r="F23" s="18"/>
      <c r="G23" s="18"/>
      <c r="H23" s="14"/>
      <c r="I23" s="22" t="s">
        <v>30</v>
      </c>
      <c r="J23" s="16"/>
      <c r="K23" s="19"/>
      <c r="L23" s="16"/>
      <c r="M23" s="16"/>
      <c r="N23" s="16"/>
      <c r="O23" s="16"/>
      <c r="P23" s="16"/>
      <c r="Q23" s="16"/>
      <c r="R23" s="16"/>
      <c r="S23" s="16"/>
      <c r="T23" s="16">
        <v>0</v>
      </c>
      <c r="U23" s="16"/>
      <c r="V23" s="16"/>
      <c r="W23" s="16"/>
      <c r="X23" s="16"/>
      <c r="Y23" s="16"/>
      <c r="Z23" s="16"/>
      <c r="AA23" s="16"/>
      <c r="AB23" s="16">
        <f t="shared" si="1"/>
        <v>0</v>
      </c>
    </row>
    <row r="24" spans="1:28" x14ac:dyDescent="0.3">
      <c r="A24" s="14">
        <v>44099</v>
      </c>
      <c r="B24" t="s">
        <v>40</v>
      </c>
      <c r="C24" s="2">
        <v>2362.5</v>
      </c>
      <c r="D24" s="2"/>
      <c r="E24" s="2">
        <f t="shared" si="0"/>
        <v>4537.07</v>
      </c>
      <c r="F24" s="18"/>
      <c r="G24" s="18"/>
      <c r="H24" s="14"/>
      <c r="I24" s="24"/>
      <c r="J24" s="16"/>
      <c r="K24" s="19"/>
      <c r="L24" s="16"/>
      <c r="M24" s="16"/>
      <c r="N24" s="16"/>
      <c r="O24" s="16"/>
      <c r="P24" s="16"/>
      <c r="Q24" s="16"/>
      <c r="R24" s="16"/>
      <c r="S24" s="16"/>
      <c r="T24" s="16">
        <v>0</v>
      </c>
      <c r="U24" s="16"/>
      <c r="V24" s="16"/>
      <c r="W24" s="16"/>
      <c r="X24" s="16"/>
      <c r="Y24" s="16"/>
      <c r="Z24" s="16"/>
      <c r="AA24" s="16"/>
      <c r="AB24" s="16">
        <f t="shared" si="1"/>
        <v>0</v>
      </c>
    </row>
    <row r="25" spans="1:28" x14ac:dyDescent="0.3">
      <c r="A25" s="14">
        <v>44127</v>
      </c>
      <c r="B25" t="s">
        <v>41</v>
      </c>
      <c r="D25" s="2">
        <v>7756.54</v>
      </c>
      <c r="E25" s="2">
        <f t="shared" si="0"/>
        <v>12293.61</v>
      </c>
      <c r="F25" s="18"/>
      <c r="G25" s="18"/>
      <c r="H25" s="14"/>
      <c r="I25" s="25"/>
      <c r="J25" s="20"/>
      <c r="K25" s="21"/>
      <c r="L25" s="16"/>
      <c r="M25" s="16"/>
      <c r="N25" s="16"/>
      <c r="O25" s="16"/>
      <c r="P25" s="16"/>
      <c r="Q25" s="16"/>
      <c r="R25" s="16"/>
      <c r="S25" s="16"/>
      <c r="T25" s="16">
        <v>0</v>
      </c>
      <c r="U25" s="16"/>
      <c r="V25" s="16"/>
      <c r="W25" s="16"/>
      <c r="X25" s="16"/>
      <c r="Y25" s="16"/>
      <c r="Z25" s="16"/>
      <c r="AA25" s="16"/>
      <c r="AB25" s="16">
        <f t="shared" si="1"/>
        <v>0</v>
      </c>
    </row>
    <row r="26" spans="1:28" x14ac:dyDescent="0.3">
      <c r="A26" s="14">
        <v>44155</v>
      </c>
      <c r="D26" s="2"/>
      <c r="E26" s="2">
        <f t="shared" si="0"/>
        <v>12218.41</v>
      </c>
      <c r="F26" s="18" t="s">
        <v>20</v>
      </c>
      <c r="G26" s="18" t="s">
        <v>42</v>
      </c>
      <c r="H26" s="14"/>
      <c r="I26" s="22" t="s">
        <v>30</v>
      </c>
      <c r="J26" s="16">
        <v>75.2</v>
      </c>
      <c r="K26" s="19"/>
      <c r="L26" s="16"/>
      <c r="M26" s="16"/>
      <c r="N26" s="16"/>
      <c r="O26" s="16"/>
      <c r="P26" s="16"/>
      <c r="Q26" s="16"/>
      <c r="R26" s="16"/>
      <c r="S26" s="16">
        <v>75.2</v>
      </c>
      <c r="T26" s="16">
        <v>0</v>
      </c>
      <c r="U26" s="16"/>
      <c r="V26" s="16"/>
      <c r="W26" s="16"/>
      <c r="X26" s="16"/>
      <c r="Y26" s="16"/>
      <c r="Z26" s="16"/>
      <c r="AA26" s="16"/>
      <c r="AB26" s="16">
        <f t="shared" si="1"/>
        <v>75.2</v>
      </c>
    </row>
    <row r="27" spans="1:28" x14ac:dyDescent="0.3">
      <c r="A27" s="14">
        <v>44155</v>
      </c>
      <c r="D27" s="2"/>
      <c r="E27" s="2">
        <f t="shared" si="0"/>
        <v>11902.98</v>
      </c>
      <c r="F27" s="18" t="s">
        <v>33</v>
      </c>
      <c r="G27" s="18" t="s">
        <v>43</v>
      </c>
      <c r="H27" s="14"/>
      <c r="I27" s="22" t="s">
        <v>30</v>
      </c>
      <c r="J27" s="20">
        <v>315.43</v>
      </c>
      <c r="K27" s="21"/>
      <c r="L27" s="16"/>
      <c r="M27" s="16"/>
      <c r="N27" s="16"/>
      <c r="O27" s="16"/>
      <c r="P27" s="16"/>
      <c r="Q27" s="16">
        <v>301.12</v>
      </c>
      <c r="R27" s="20">
        <v>14.31</v>
      </c>
      <c r="S27" s="16"/>
      <c r="T27" s="16">
        <v>0</v>
      </c>
      <c r="U27" s="16"/>
      <c r="V27" s="16"/>
      <c r="W27" s="16"/>
      <c r="X27" s="16"/>
      <c r="Y27" s="16"/>
      <c r="Z27" s="16"/>
      <c r="AA27" s="16"/>
      <c r="AB27" s="16">
        <f t="shared" si="1"/>
        <v>315.43</v>
      </c>
    </row>
    <row r="28" spans="1:28" x14ac:dyDescent="0.3">
      <c r="A28" s="14">
        <v>44155</v>
      </c>
      <c r="D28" s="2"/>
      <c r="E28" s="2">
        <f t="shared" si="0"/>
        <v>11872.98</v>
      </c>
      <c r="F28" s="18" t="s">
        <v>44</v>
      </c>
      <c r="G28" s="18" t="s">
        <v>45</v>
      </c>
      <c r="H28" s="14"/>
      <c r="I28" s="22" t="s">
        <v>30</v>
      </c>
      <c r="J28" s="16">
        <v>30</v>
      </c>
      <c r="K28" s="19"/>
      <c r="L28" s="16"/>
      <c r="M28" s="16"/>
      <c r="N28" s="16">
        <v>30</v>
      </c>
      <c r="O28" s="16"/>
      <c r="P28" s="16"/>
      <c r="Q28" s="16"/>
      <c r="R28" s="16"/>
      <c r="S28" s="16"/>
      <c r="T28" s="16">
        <v>0</v>
      </c>
      <c r="U28" s="16"/>
      <c r="V28" s="16"/>
      <c r="W28" s="16"/>
      <c r="X28" s="16"/>
      <c r="Y28" s="16"/>
      <c r="Z28" s="16"/>
      <c r="AA28" s="16"/>
      <c r="AB28" s="16">
        <f t="shared" si="1"/>
        <v>30</v>
      </c>
    </row>
    <row r="29" spans="1:28" x14ac:dyDescent="0.3">
      <c r="A29" s="18">
        <v>44155</v>
      </c>
      <c r="B29" s="15"/>
      <c r="C29" s="5"/>
      <c r="D29" s="26"/>
      <c r="E29" s="2">
        <f t="shared" si="0"/>
        <v>11422.98</v>
      </c>
      <c r="F29" s="18" t="s">
        <v>44</v>
      </c>
      <c r="G29" s="18" t="s">
        <v>46</v>
      </c>
      <c r="H29" s="27"/>
      <c r="I29" s="23" t="s">
        <v>30</v>
      </c>
      <c r="J29" s="20">
        <v>450</v>
      </c>
      <c r="K29" s="21"/>
      <c r="L29" s="20">
        <v>450</v>
      </c>
      <c r="M29" s="20"/>
      <c r="N29" s="20"/>
      <c r="O29" s="20"/>
      <c r="P29" s="20"/>
      <c r="Q29" s="20"/>
      <c r="R29" s="28"/>
      <c r="S29" s="20"/>
      <c r="T29" s="20">
        <v>0</v>
      </c>
      <c r="U29" s="28"/>
      <c r="V29" s="28"/>
      <c r="W29" s="28"/>
      <c r="X29" s="28"/>
      <c r="Y29" s="28"/>
      <c r="Z29" s="28"/>
      <c r="AA29" s="28"/>
      <c r="AB29" s="16">
        <f t="shared" si="1"/>
        <v>450</v>
      </c>
    </row>
    <row r="30" spans="1:28" x14ac:dyDescent="0.3">
      <c r="A30" s="14">
        <v>44216</v>
      </c>
      <c r="D30" s="2"/>
      <c r="E30" s="2">
        <f t="shared" si="0"/>
        <v>11034.21</v>
      </c>
      <c r="F30" s="18" t="s">
        <v>33</v>
      </c>
      <c r="G30" s="18" t="s">
        <v>47</v>
      </c>
      <c r="H30" s="14"/>
      <c r="I30" s="23" t="s">
        <v>30</v>
      </c>
      <c r="J30" s="16">
        <v>388.77</v>
      </c>
      <c r="K30" s="19"/>
      <c r="L30" s="16"/>
      <c r="M30" s="16"/>
      <c r="N30" s="16"/>
      <c r="O30" s="16"/>
      <c r="P30" s="16"/>
      <c r="Q30" s="16">
        <v>338.56</v>
      </c>
      <c r="R30" s="20">
        <v>2.88</v>
      </c>
      <c r="S30" s="16"/>
      <c r="T30" s="33">
        <v>2.4</v>
      </c>
      <c r="U30" s="16"/>
      <c r="V30" s="16"/>
      <c r="W30" s="16"/>
      <c r="X30" s="16"/>
      <c r="Y30" s="16"/>
      <c r="Z30" s="16"/>
      <c r="AA30" s="16">
        <v>44.93</v>
      </c>
      <c r="AB30" s="16">
        <f>SUM(L30:AA30)</f>
        <v>388.77</v>
      </c>
    </row>
    <row r="31" spans="1:28" x14ac:dyDescent="0.3">
      <c r="A31" s="14">
        <v>44216</v>
      </c>
      <c r="B31" s="15"/>
      <c r="D31" s="2"/>
      <c r="E31" s="2">
        <f t="shared" si="0"/>
        <v>10949.41</v>
      </c>
      <c r="F31" s="18" t="s">
        <v>20</v>
      </c>
      <c r="G31" s="18" t="s">
        <v>42</v>
      </c>
      <c r="H31" s="14"/>
      <c r="I31" s="22" t="s">
        <v>30</v>
      </c>
      <c r="J31" s="16">
        <v>84.8</v>
      </c>
      <c r="K31" s="19"/>
      <c r="L31" s="16"/>
      <c r="M31" s="16"/>
      <c r="N31" s="16"/>
      <c r="O31" s="16"/>
      <c r="P31" s="16"/>
      <c r="Q31" s="16"/>
      <c r="R31" s="16"/>
      <c r="S31" s="16">
        <v>84.8</v>
      </c>
      <c r="T31" s="33">
        <v>0</v>
      </c>
      <c r="U31" s="16"/>
      <c r="V31" s="16"/>
      <c r="W31" s="16"/>
      <c r="X31" s="16"/>
      <c r="Y31" s="16"/>
      <c r="Z31" s="16"/>
      <c r="AA31" s="16"/>
      <c r="AB31" s="16">
        <f>SUM(L31:AA31)</f>
        <v>84.8</v>
      </c>
    </row>
    <row r="32" spans="1:28" x14ac:dyDescent="0.3">
      <c r="A32" s="14">
        <v>44245</v>
      </c>
      <c r="D32" s="2"/>
      <c r="E32" s="2">
        <f t="shared" si="0"/>
        <v>10913.41</v>
      </c>
      <c r="F32" s="18" t="s">
        <v>48</v>
      </c>
      <c r="G32" s="18" t="s">
        <v>49</v>
      </c>
      <c r="H32" s="14"/>
      <c r="I32" s="22" t="s">
        <v>30</v>
      </c>
      <c r="J32" s="16">
        <v>36</v>
      </c>
      <c r="K32" s="19"/>
      <c r="L32" s="16"/>
      <c r="M32" s="16"/>
      <c r="N32" s="16"/>
      <c r="O32" s="16"/>
      <c r="P32" s="16"/>
      <c r="Q32" s="16"/>
      <c r="R32" s="16"/>
      <c r="S32" s="16"/>
      <c r="T32" s="33">
        <v>6</v>
      </c>
      <c r="U32" s="16"/>
      <c r="V32" s="16"/>
      <c r="W32" s="16"/>
      <c r="X32" s="16"/>
      <c r="Y32" s="16"/>
      <c r="Z32" s="16"/>
      <c r="AA32" s="16">
        <v>30</v>
      </c>
      <c r="AB32" s="16">
        <f>SUM(L32:AA32)</f>
        <v>36</v>
      </c>
    </row>
    <row r="33" spans="1:28" x14ac:dyDescent="0.3">
      <c r="A33" s="14">
        <v>44245</v>
      </c>
      <c r="D33" s="2"/>
      <c r="E33" s="2">
        <f t="shared" si="0"/>
        <v>10674.61</v>
      </c>
      <c r="F33" s="18" t="s">
        <v>50</v>
      </c>
      <c r="G33" s="18" t="s">
        <v>51</v>
      </c>
      <c r="H33" s="14"/>
      <c r="I33" s="22" t="s">
        <v>30</v>
      </c>
      <c r="J33" s="16">
        <v>238.8</v>
      </c>
      <c r="K33" s="19"/>
      <c r="L33" s="16"/>
      <c r="M33" s="16"/>
      <c r="N33" s="16"/>
      <c r="O33" s="16"/>
      <c r="P33" s="16"/>
      <c r="Q33" s="16"/>
      <c r="R33" s="16"/>
      <c r="S33" s="16"/>
      <c r="T33" s="33">
        <v>39.799999999999997</v>
      </c>
      <c r="U33" s="16"/>
      <c r="V33" s="16"/>
      <c r="W33" s="16"/>
      <c r="X33" s="16"/>
      <c r="Y33" s="16"/>
      <c r="Z33" s="16">
        <v>199</v>
      </c>
      <c r="AA33" s="16"/>
      <c r="AB33" s="16">
        <f>SUM(L33:AA33)</f>
        <v>238.8</v>
      </c>
    </row>
    <row r="34" spans="1:28" x14ac:dyDescent="0.3">
      <c r="A34" s="14">
        <v>44245</v>
      </c>
      <c r="D34" s="2"/>
      <c r="E34" s="2">
        <f t="shared" si="0"/>
        <v>10542.61</v>
      </c>
      <c r="F34" s="18" t="s">
        <v>50</v>
      </c>
      <c r="G34" s="18" t="s">
        <v>52</v>
      </c>
      <c r="H34" s="14"/>
      <c r="I34" s="22" t="s">
        <v>30</v>
      </c>
      <c r="J34" s="16">
        <v>132</v>
      </c>
      <c r="K34" s="19"/>
      <c r="L34" s="16"/>
      <c r="M34" s="16"/>
      <c r="N34" s="16"/>
      <c r="O34" s="16"/>
      <c r="P34" s="16"/>
      <c r="Q34" s="16"/>
      <c r="R34" s="16"/>
      <c r="S34" s="16"/>
      <c r="T34" s="33">
        <v>22</v>
      </c>
      <c r="U34" s="16"/>
      <c r="V34" s="16"/>
      <c r="W34" s="16"/>
      <c r="X34" s="16"/>
      <c r="Y34" s="16"/>
      <c r="Z34" s="16">
        <v>110</v>
      </c>
      <c r="AA34" s="16"/>
      <c r="AB34" s="16">
        <f>SUM(L34:AA34)</f>
        <v>132</v>
      </c>
    </row>
    <row r="35" spans="1:28" x14ac:dyDescent="0.3">
      <c r="A35" s="14">
        <v>44252</v>
      </c>
      <c r="B35" t="s">
        <v>53</v>
      </c>
      <c r="D35" s="2">
        <v>130.94</v>
      </c>
      <c r="E35" s="2">
        <f t="shared" si="0"/>
        <v>10673.550000000001</v>
      </c>
      <c r="F35" s="14"/>
      <c r="G35" s="14"/>
      <c r="H35" s="14"/>
      <c r="I35" s="25"/>
      <c r="J35" s="16"/>
      <c r="K35" s="19"/>
      <c r="L35" s="16"/>
      <c r="M35" s="16"/>
      <c r="N35" s="16"/>
      <c r="O35" s="16"/>
      <c r="P35" s="16"/>
      <c r="Q35" s="16"/>
      <c r="R35" s="16"/>
      <c r="S35" s="16"/>
      <c r="T35" s="33"/>
      <c r="U35" s="16"/>
      <c r="V35" s="16"/>
      <c r="W35" s="16"/>
      <c r="X35" s="16"/>
      <c r="Y35" s="16"/>
      <c r="Z35" s="16"/>
      <c r="AA35" s="16"/>
    </row>
    <row r="36" spans="1:28" x14ac:dyDescent="0.3">
      <c r="A36" s="14">
        <v>413168</v>
      </c>
      <c r="D36" s="2"/>
      <c r="E36" s="2">
        <f t="shared" si="0"/>
        <v>10366.320000000002</v>
      </c>
      <c r="F36" s="14" t="s">
        <v>33</v>
      </c>
      <c r="G36" s="14" t="s">
        <v>47</v>
      </c>
      <c r="H36" s="14"/>
      <c r="I36" s="22" t="s">
        <v>30</v>
      </c>
      <c r="J36" s="16">
        <v>307.23</v>
      </c>
      <c r="K36" s="19"/>
      <c r="L36" s="16"/>
      <c r="M36" s="16"/>
      <c r="N36" s="16"/>
      <c r="O36" s="16"/>
      <c r="P36" s="16"/>
      <c r="Q36" s="16">
        <v>301.12</v>
      </c>
      <c r="R36" s="20">
        <v>4.32</v>
      </c>
      <c r="S36" s="16"/>
      <c r="T36" s="33">
        <v>0.3</v>
      </c>
      <c r="U36" s="16"/>
      <c r="V36" s="16">
        <v>1.49</v>
      </c>
      <c r="W36" s="16"/>
      <c r="X36" s="16"/>
      <c r="Y36" s="16"/>
      <c r="Z36" s="16"/>
      <c r="AA36" s="16"/>
      <c r="AB36" s="16">
        <f>SUM(L36:AA36)</f>
        <v>307.23</v>
      </c>
    </row>
    <row r="37" spans="1:28" x14ac:dyDescent="0.3">
      <c r="A37" s="14">
        <v>44274</v>
      </c>
      <c r="D37" s="2"/>
      <c r="E37" s="2">
        <f t="shared" si="0"/>
        <v>10291.120000000001</v>
      </c>
      <c r="F37" s="14" t="s">
        <v>20</v>
      </c>
      <c r="G37" s="14" t="s">
        <v>42</v>
      </c>
      <c r="H37" s="14"/>
      <c r="I37" s="22" t="s">
        <v>30</v>
      </c>
      <c r="J37" s="16">
        <v>75.2</v>
      </c>
      <c r="K37" s="19"/>
      <c r="L37" s="16"/>
      <c r="M37" s="16"/>
      <c r="N37" s="16"/>
      <c r="O37" s="16"/>
      <c r="P37" s="16"/>
      <c r="Q37" s="16"/>
      <c r="R37" s="16"/>
      <c r="S37" s="16">
        <v>75.2</v>
      </c>
      <c r="T37" s="16">
        <v>0</v>
      </c>
      <c r="U37" s="16"/>
      <c r="V37" s="16"/>
      <c r="W37" s="16"/>
      <c r="X37" s="16"/>
      <c r="Y37" s="16"/>
      <c r="Z37" s="16"/>
      <c r="AA37" s="16"/>
      <c r="AB37" s="16">
        <f>SUM(L37:AA37)</f>
        <v>75.2</v>
      </c>
    </row>
    <row r="38" spans="1:28" x14ac:dyDescent="0.3">
      <c r="A38" s="14"/>
      <c r="D38" s="2"/>
      <c r="E38" s="2">
        <f t="shared" si="0"/>
        <v>10291.120000000001</v>
      </c>
      <c r="F38" s="14"/>
      <c r="G38" s="14"/>
      <c r="H38" s="14"/>
      <c r="I38" s="25"/>
      <c r="J38" s="16"/>
      <c r="K38" s="1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8" ht="15" thickBot="1" x14ac:dyDescent="0.35">
      <c r="C39" s="29">
        <f>SUM(C7:C38)</f>
        <v>4725</v>
      </c>
      <c r="D39" s="29">
        <f>SUM(D7:D38)</f>
        <v>7987.48</v>
      </c>
      <c r="E39" s="2"/>
      <c r="I39" s="3"/>
      <c r="J39" s="29">
        <f>SUM(J7:J38)</f>
        <v>4382.63</v>
      </c>
      <c r="K39" s="30"/>
      <c r="L39" s="29">
        <f t="shared" ref="L39:AB39" si="2">SUM(L7:L38)</f>
        <v>450</v>
      </c>
      <c r="M39" s="29">
        <f t="shared" si="2"/>
        <v>35</v>
      </c>
      <c r="N39" s="29">
        <f t="shared" si="2"/>
        <v>89.95</v>
      </c>
      <c r="O39" s="29">
        <f t="shared" si="2"/>
        <v>290</v>
      </c>
      <c r="P39" s="29">
        <f t="shared" si="2"/>
        <v>299.26</v>
      </c>
      <c r="Q39" s="29">
        <f t="shared" si="2"/>
        <v>1940.3200000000002</v>
      </c>
      <c r="R39" s="29">
        <f t="shared" si="2"/>
        <v>28.98</v>
      </c>
      <c r="S39" s="29">
        <f t="shared" si="2"/>
        <v>484.79999999999995</v>
      </c>
      <c r="T39" s="29">
        <f t="shared" si="2"/>
        <v>174.98000000000002</v>
      </c>
      <c r="U39" s="29">
        <f t="shared" si="2"/>
        <v>52</v>
      </c>
      <c r="V39" s="29">
        <f t="shared" si="2"/>
        <v>1.49</v>
      </c>
      <c r="W39" s="29">
        <f t="shared" si="2"/>
        <v>0</v>
      </c>
      <c r="X39" s="29">
        <f t="shared" si="2"/>
        <v>50.52</v>
      </c>
      <c r="Y39" s="29">
        <f t="shared" si="2"/>
        <v>60</v>
      </c>
      <c r="Z39" s="29">
        <f t="shared" si="2"/>
        <v>350.4</v>
      </c>
      <c r="AA39" s="29">
        <f t="shared" si="2"/>
        <v>74.930000000000007</v>
      </c>
      <c r="AB39" s="29">
        <f t="shared" si="2"/>
        <v>4382.63</v>
      </c>
    </row>
    <row r="40" spans="1:28" ht="15" thickTop="1" x14ac:dyDescent="0.3">
      <c r="D40" s="2"/>
      <c r="E40" s="2"/>
      <c r="I40" s="3"/>
      <c r="J40" s="2"/>
      <c r="K40" s="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>
        <f>L39+M39+N39+O39+P39+Q39+R39+S39+T39+U39+W39+Z39+X39+V39+Y39+AA39</f>
        <v>4382.630000000001</v>
      </c>
    </row>
    <row r="41" spans="1:28" x14ac:dyDescent="0.3">
      <c r="C41" s="2">
        <f>SUM(C39+D39)</f>
        <v>12712.48</v>
      </c>
      <c r="D41" s="2"/>
      <c r="E41" s="2"/>
      <c r="I41" s="3"/>
      <c r="J41" s="2"/>
      <c r="K41" s="4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3">
      <c r="A42" s="15" t="s">
        <v>54</v>
      </c>
      <c r="D42" s="2"/>
      <c r="E42" s="31">
        <v>44286</v>
      </c>
      <c r="H42" s="2"/>
      <c r="I42" s="2">
        <v>10291.120000000001</v>
      </c>
      <c r="J42" s="2"/>
      <c r="K42" s="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3">
      <c r="D43" s="2"/>
      <c r="E43" s="2"/>
      <c r="H43" s="2"/>
      <c r="I43" s="2"/>
      <c r="J43" s="2"/>
      <c r="K43" s="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3">
      <c r="A44" s="15" t="s">
        <v>55</v>
      </c>
      <c r="D44" s="2"/>
      <c r="E44" s="34">
        <v>0</v>
      </c>
      <c r="H44" s="2"/>
      <c r="I44" s="2"/>
      <c r="J44" s="2"/>
      <c r="K44" s="4"/>
      <c r="M44" s="2"/>
    </row>
    <row r="45" spans="1:28" x14ac:dyDescent="0.3">
      <c r="D45" s="2"/>
      <c r="E45" s="14"/>
      <c r="F45" s="18"/>
      <c r="G45" s="18"/>
      <c r="H45" s="32"/>
      <c r="I45" s="2"/>
      <c r="J45" s="2"/>
      <c r="K45" s="4"/>
    </row>
    <row r="46" spans="1:28" x14ac:dyDescent="0.3">
      <c r="D46" s="2"/>
      <c r="E46" s="2"/>
      <c r="H46" s="2">
        <f>E44</f>
        <v>0</v>
      </c>
      <c r="J46" s="2"/>
      <c r="K46" s="4"/>
    </row>
    <row r="47" spans="1:28" x14ac:dyDescent="0.3">
      <c r="D47" s="2"/>
      <c r="E47" s="2"/>
      <c r="H47" s="2"/>
      <c r="J47" s="2"/>
      <c r="K47" s="4"/>
    </row>
    <row r="48" spans="1:28" ht="15" thickBot="1" x14ac:dyDescent="0.35">
      <c r="D48" s="2"/>
      <c r="E48" s="2"/>
      <c r="I48" s="29">
        <f>I42-E44</f>
        <v>10291.120000000001</v>
      </c>
      <c r="J48" s="2"/>
      <c r="K48" s="4"/>
    </row>
    <row r="49" spans="1:11" ht="15" thickTop="1" x14ac:dyDescent="0.3">
      <c r="D49" s="2"/>
      <c r="E49" s="2"/>
      <c r="I49" s="2"/>
      <c r="J49" s="2"/>
      <c r="K49" s="4"/>
    </row>
    <row r="50" spans="1:11" ht="15" thickBot="1" x14ac:dyDescent="0.35">
      <c r="A50" s="15" t="s">
        <v>56</v>
      </c>
      <c r="E50" s="18">
        <v>44286</v>
      </c>
      <c r="H50" s="2"/>
      <c r="I50" s="29">
        <f>E38</f>
        <v>10291.120000000001</v>
      </c>
    </row>
    <row r="51" spans="1:11" ht="15" thickTop="1" x14ac:dyDescent="0.3">
      <c r="H51" s="2"/>
      <c r="I51" s="2"/>
    </row>
    <row r="52" spans="1:11" x14ac:dyDescent="0.3">
      <c r="H52" s="2"/>
      <c r="I52" s="2"/>
    </row>
    <row r="53" spans="1:11" x14ac:dyDescent="0.3">
      <c r="H53" s="2"/>
      <c r="I5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 Thompson</dc:creator>
  <cp:lastModifiedBy>Juliette Thompson</cp:lastModifiedBy>
  <dcterms:created xsi:type="dcterms:W3CDTF">2021-05-01T09:12:47Z</dcterms:created>
  <dcterms:modified xsi:type="dcterms:W3CDTF">2021-06-18T14:03:54Z</dcterms:modified>
</cp:coreProperties>
</file>